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8_{977F5C79-C036-42D6-A96B-2A8B59BC53D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12" sheetId="1" r:id="rId1"/>
    <sheet name="FORMULÁŘ 8 - rekap poplatků" sheetId="2" r:id="rId2"/>
  </sheets>
  <definedNames>
    <definedName name="_xlnm._FilterDatabase" localSheetId="0" hidden="1">'PS 54-02-12'!$A$11:$H$437</definedName>
    <definedName name="_xlnm.Print_Area" localSheetId="1">'FORMULÁŘ 8 - rekap poplatků'!$A$1:$K$74</definedName>
    <definedName name="_xlnm.Print_Area" localSheetId="0">'PS 54-02-12'!$A$1:$H$14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" i="1" l="1"/>
  <c r="I71" i="2" l="1"/>
  <c r="K71" i="2" s="1"/>
  <c r="I72" i="2"/>
  <c r="K72" i="2" s="1"/>
  <c r="I73" i="2"/>
  <c r="K73" i="2" s="1"/>
  <c r="I55" i="2" l="1"/>
  <c r="K55" i="2" s="1"/>
  <c r="H26" i="1" l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K33" i="2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K16" i="2"/>
  <c r="K15" i="2"/>
  <c r="K14" i="2"/>
  <c r="K13" i="2"/>
  <c r="K12" i="2"/>
  <c r="K11" i="2"/>
  <c r="K10" i="2"/>
  <c r="K9" i="2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4" i="1"/>
  <c r="G1" i="1" s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<sst xmlns="http://schemas.openxmlformats.org/spreadsheetml/2006/main" count="392" uniqueCount="171">
  <si>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</si>
  <si>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</si>
  <si>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</si>
  <si>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</si>
  <si>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</si>
  <si>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</si>
  <si>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</si>
  <si>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</si>
  <si>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</si>
  <si>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</si>
  <si>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</si>
  <si>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</si>
  <si>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</si>
  <si>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</si>
  <si>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</si>
  <si>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</si>
  <si>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</si>
  <si>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</si>
  <si>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</si>
  <si>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</si>
  <si>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</si>
  <si>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</si>
  <si>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</si>
  <si>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</si>
  <si>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</si>
  <si>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</si>
  <si>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</si>
  <si>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</si>
  <si>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</si>
  <si>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</si>
  <si>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</si>
  <si>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</si>
  <si>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</si>
  <si>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</si>
  <si>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</si>
  <si>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</si>
  <si>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</si>
  <si>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</si>
  <si>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</si>
  <si>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</si>
  <si>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</si>
  <si>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</si>
  <si>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</si>
  <si>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</si>
  <si>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</si>
  <si>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</si>
  <si>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</si>
  <si>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</si>
  <si>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</si>
  <si>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</si>
  <si>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</si>
  <si>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</si>
  <si>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</si>
  <si>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</si>
  <si>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</si>
  <si>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</si>
  <si>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</si>
  <si>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</si>
  <si>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</si>
  <si>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</si>
  <si>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</si>
  <si>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</si>
  <si>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</si>
  <si>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</si>
  <si>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</si>
  <si>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</si>
  <si>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</si>
  <si>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</si>
  <si>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</si>
  <si>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</si>
  <si>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</si>
  <si>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</si>
  <si>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</si>
  <si>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</si>
  <si>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</si>
  <si>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</si>
  <si>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</si>
  <si>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</si>
  <si>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</si>
  <si>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</si>
  <si>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</si>
  <si>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</si>
  <si>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</si>
  <si>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</si>
  <si>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</si>
  <si>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</si>
  <si>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</si>
  <si>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</si>
  <si>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</si>
  <si>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</si>
  <si>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</si>
  <si>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</si>
  <si>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</si>
  <si>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</si>
  <si>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</si>
  <si>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</si>
  <si>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</si>
  <si>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</si>
  <si>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</si>
  <si>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</si>
  <si>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</si>
  <si>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</si>
  <si>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</si>
  <si>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</si>
  <si>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</si>
  <si>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</si>
  <si>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</si>
  <si>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</si>
  <si>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</si>
  <si>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</si>
  <si>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</si>
  <si>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</si>
  <si>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</si>
  <si>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</si>
  <si>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</si>
  <si>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</si>
  <si>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</si>
  <si>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</si>
  <si>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</si>
  <si>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</si>
  <si>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</si>
  <si>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</si>
  <si>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</si>
  <si>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</si>
  <si>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</si>
  <si>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</si>
  <si>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</si>
  <si>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</si>
  <si>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</si>
  <si>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</si>
  <si>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</si>
  <si>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</si>
  <si>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</si>
  <si>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</si>
  <si>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</si>
  <si>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</si>
  <si>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</si>
  <si>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</si>
  <si>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</si>
  <si>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</si>
  <si>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</si>
  <si>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</si>
  <si>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</si>
  <si>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</si>
  <si>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</si>
  <si>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</si>
  <si>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</si>
  <si>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</si>
  <si>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</si>
  <si>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</si>
  <si>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</si>
  <si>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</si>
  <si>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XXX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</si>
  <si>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</si>
  <si>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</si>
  <si>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</si>
  <si>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</si>
  <si>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</si>
  <si>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</si>
  <si>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</si>
  <si>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</si>
  <si>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</si>
  <si>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</si>
  <si>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</si>
  <si>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54-02-12</t>
  </si>
  <si>
    <t>ŽST Hrádek nad Nisou, úprava stávající kabelizace</t>
  </si>
  <si>
    <t>75IECY</t>
  </si>
  <si>
    <t>VENKOVNÍ TELEFONNÍ OBJEKT - DEMONTÁŽ</t>
  </si>
  <si>
    <t>KUS</t>
  </si>
  <si>
    <t>Michal Sliva</t>
  </si>
  <si>
    <t>OTSKP_2019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</si>
</sst>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7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42" fillId="0" borderId="3" xfId="0" applyFont="1" applyFill="1" applyBorder="1" applyAlignment="1" applyProtection="1">
      <alignment horizontal="center" vertical="center"/>
      <protection locked="0"/>
    </xf>
    <xf numFmtId="0" fontId="42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42" fillId="0" borderId="16" xfId="0" applyFont="1" applyFill="1" applyBorder="1" applyAlignment="1" applyProtection="1">
      <alignment horizontal="center" vertical="center"/>
      <protection locked="0"/>
    </xf>
    <xf numFmtId="164" fontId="42" fillId="0" borderId="16" xfId="0" applyNumberFormat="1" applyFont="1" applyFill="1" applyBorder="1" applyAlignment="1" applyProtection="1">
      <alignment horizontal="center" vertical="center"/>
      <protection locked="0"/>
    </xf>
    <xf numFmtId="4" fontId="43" fillId="0" borderId="16" xfId="1" applyNumberFormat="1" applyFont="1" applyFill="1" applyBorder="1" applyAlignment="1" applyProtection="1">
      <alignment horizontal="right" vertical="center"/>
      <protection locked="0"/>
    </xf>
    <xf numFmtId="4" fontId="42" fillId="0" borderId="31" xfId="1" applyNumberFormat="1" applyFont="1" applyFill="1" applyBorder="1" applyAlignment="1" applyProtection="1">
      <alignment horizontal="right" vertical="center"/>
      <protection hidden="1"/>
    </xf>
    <xf numFmtId="0" fontId="42" fillId="0" borderId="56" xfId="0" applyFont="1" applyFill="1" applyBorder="1" applyAlignment="1" applyProtection="1">
      <alignment horizontal="center" vertical="center"/>
      <protection locked="0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0" fontId="9" fillId="0" borderId="56" xfId="0" applyFont="1" applyBorder="1" applyAlignment="1" applyProtection="1">
      <alignment horizontal="center" vertical="center"/>
      <protection locked="0"/>
    </xf>
    <xf numFmtId="0" fontId="9" fillId="0" borderId="57" xfId="0" applyFont="1" applyBorder="1" applyAlignment="1" applyProtection="1">
      <alignment horizontal="center" vertical="center"/>
      <protection locked="0"/>
    </xf>
    <xf numFmtId="0" fontId="9" fillId="0" borderId="46" xfId="1" applyFont="1" applyBorder="1" applyAlignment="1" applyProtection="1">
      <alignment horizontal="left" vertical="center" wrapText="1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164" fontId="9" fillId="0" borderId="46" xfId="0" applyNumberFormat="1" applyFont="1" applyBorder="1" applyAlignment="1" applyProtection="1">
      <alignment horizontal="center" vertical="center"/>
      <protection locked="0"/>
    </xf>
    <xf numFmtId="4" fontId="10" fillId="0" borderId="46" xfId="1" applyNumberFormat="1" applyFont="1" applyBorder="1" applyAlignment="1" applyProtection="1">
      <alignment horizontal="right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4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5" fillId="2" borderId="33" xfId="0" applyNumberFormat="1" applyFont="1" applyFill="1" applyBorder="1" applyAlignment="1" applyProtection="1">
      <alignment horizontal="right" vertical="center"/>
      <protection locked="0"/>
    </xf>
    <xf numFmtId="49" fontId="45" fillId="2" borderId="10" xfId="0" applyNumberFormat="1" applyFont="1" applyFill="1" applyBorder="1" applyAlignment="1" applyProtection="1">
      <alignment horizontal="right" vertical="center"/>
      <protection locked="0"/>
    </xf>
    <xf numFmtId="49" fontId="45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activeCell="G14" sqref="G13:G14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36" t="s">
        <v>5</v>
      </c>
      <c r="B1" s="137"/>
      <c r="C1" s="137"/>
      <c r="D1" s="137"/>
      <c r="E1" s="150" t="s">
        <v>150</v>
      </c>
      <c r="F1" s="151"/>
      <c r="G1" s="154">
        <f>SUM(H12:H9999)</f>
        <v>0</v>
      </c>
      <c r="H1" s="155"/>
    </row>
    <row r="2" spans="1:8" ht="37.5" customHeight="1" thickBot="1" x14ac:dyDescent="0.35">
      <c r="A2" s="12" t="s">
        <v>6</v>
      </c>
      <c r="B2" s="138" t="s">
        <v>151</v>
      </c>
      <c r="C2" s="138"/>
      <c r="D2" s="138"/>
      <c r="E2" s="152"/>
      <c r="F2" s="153"/>
      <c r="G2" s="156"/>
      <c r="H2" s="157"/>
    </row>
    <row r="3" spans="1:8" ht="30.75" customHeight="1" thickTop="1" x14ac:dyDescent="0.3">
      <c r="A3" s="132" t="s">
        <v>7</v>
      </c>
      <c r="B3" s="133"/>
      <c r="C3" s="139" t="s">
        <v>165</v>
      </c>
      <c r="D3" s="139"/>
      <c r="E3" s="142" t="s">
        <v>164</v>
      </c>
      <c r="F3" s="143"/>
      <c r="G3" s="143"/>
      <c r="H3" s="144"/>
    </row>
    <row r="4" spans="1:8" ht="18" customHeight="1" x14ac:dyDescent="0.3">
      <c r="A4" s="112" t="s">
        <v>8</v>
      </c>
      <c r="B4" s="113"/>
      <c r="C4" s="107" t="s">
        <v>149</v>
      </c>
      <c r="D4" s="4"/>
      <c r="E4" s="140" t="s">
        <v>1</v>
      </c>
      <c r="F4" s="141"/>
      <c r="G4" s="148"/>
      <c r="H4" s="149"/>
    </row>
    <row r="5" spans="1:8" ht="18" customHeight="1" x14ac:dyDescent="0.3">
      <c r="A5" s="112" t="s">
        <v>9</v>
      </c>
      <c r="B5" s="113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24" t="s">
        <v>2</v>
      </c>
      <c r="F5" s="125"/>
      <c r="G5" s="145"/>
      <c r="H5" s="146"/>
    </row>
    <row r="6" spans="1:8" ht="18" customHeight="1" x14ac:dyDescent="0.3">
      <c r="A6" s="126" t="s">
        <v>11</v>
      </c>
      <c r="B6" s="127"/>
      <c r="C6" s="122" t="s">
        <v>152</v>
      </c>
      <c r="D6" s="123"/>
      <c r="E6" s="124" t="s">
        <v>3</v>
      </c>
      <c r="F6" s="125"/>
      <c r="G6" s="147">
        <v>2019</v>
      </c>
      <c r="H6" s="146"/>
    </row>
    <row r="7" spans="1:8" ht="18" customHeight="1" thickBot="1" x14ac:dyDescent="0.35">
      <c r="A7" s="128"/>
      <c r="B7" s="129"/>
      <c r="C7" s="114" t="s">
        <v>169</v>
      </c>
      <c r="D7" s="115"/>
      <c r="E7" s="134" t="s">
        <v>4</v>
      </c>
      <c r="F7" s="135"/>
      <c r="G7" s="130">
        <v>43579</v>
      </c>
      <c r="H7" s="131"/>
    </row>
    <row r="8" spans="1:8" ht="15" customHeight="1" x14ac:dyDescent="0.3">
      <c r="A8" s="116" t="s">
        <v>12</v>
      </c>
      <c r="B8" s="118" t="s">
        <v>13</v>
      </c>
      <c r="C8" s="118" t="s">
        <v>19</v>
      </c>
      <c r="D8" s="120" t="s">
        <v>14</v>
      </c>
      <c r="E8" s="120" t="s">
        <v>0</v>
      </c>
      <c r="F8" s="120" t="s">
        <v>15</v>
      </c>
      <c r="G8" s="108" t="s">
        <v>18</v>
      </c>
      <c r="H8" s="109"/>
    </row>
    <row r="9" spans="1:8" x14ac:dyDescent="0.3">
      <c r="A9" s="117"/>
      <c r="B9" s="119"/>
      <c r="C9" s="119"/>
      <c r="D9" s="121"/>
      <c r="E9" s="121"/>
      <c r="F9" s="121"/>
      <c r="G9" s="110"/>
      <c r="H9" s="111"/>
    </row>
    <row r="10" spans="1:8" x14ac:dyDescent="0.3">
      <c r="A10" s="117"/>
      <c r="B10" s="119"/>
      <c r="C10" s="119"/>
      <c r="D10" s="121"/>
      <c r="E10" s="121"/>
      <c r="F10" s="121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86">
        <v>1</v>
      </c>
      <c r="B13" s="87" t="s">
        <v>145</v>
      </c>
      <c r="C13" s="88" t="s">
        <v>146</v>
      </c>
      <c r="D13" s="89" t="s">
        <v>147</v>
      </c>
      <c r="E13" s="90" t="s">
        <v>148</v>
      </c>
      <c r="F13" s="91">
        <v>1</v>
      </c>
      <c r="G13" s="92"/>
      <c r="H13" s="93">
        <f t="shared" ref="H13" si="0">ROUND(G13*F13,2)</f>
        <v>0</v>
      </c>
    </row>
    <row r="14" spans="1:8" ht="15" thickTop="1" x14ac:dyDescent="0.3">
      <c r="A14" s="100">
        <f>1+MAX($A$13:A13)</f>
        <v>2</v>
      </c>
      <c r="B14" s="101" t="s">
        <v>166</v>
      </c>
      <c r="C14" s="101" t="s">
        <v>170</v>
      </c>
      <c r="D14" s="102" t="s">
        <v>167</v>
      </c>
      <c r="E14" s="103" t="s">
        <v>168</v>
      </c>
      <c r="F14" s="104">
        <v>2</v>
      </c>
      <c r="G14" s="105"/>
      <c r="H14" s="106">
        <f t="shared" ref="H14:H79" si="1">ROUND(G14*F14,2)</f>
        <v>0</v>
      </c>
    </row>
    <row r="15" spans="1:8" x14ac:dyDescent="0.3">
      <c r="A15" s="85"/>
      <c r="B15" s="79"/>
      <c r="C15" s="79"/>
      <c r="D15" s="80"/>
      <c r="E15" s="81"/>
      <c r="F15" s="82"/>
      <c r="G15" s="83"/>
      <c r="H15" s="84"/>
    </row>
    <row r="16" spans="1:8" x14ac:dyDescent="0.3">
      <c r="A16" s="85"/>
      <c r="B16" s="79"/>
      <c r="C16" s="79"/>
      <c r="D16" s="80"/>
      <c r="E16" s="81"/>
      <c r="F16" s="82"/>
      <c r="G16" s="83"/>
      <c r="H16" s="84"/>
    </row>
    <row r="17" spans="1:8" x14ac:dyDescent="0.3">
      <c r="A17" s="85"/>
      <c r="B17" s="7"/>
      <c r="C17" s="7"/>
      <c r="D17" s="8"/>
      <c r="E17" s="9"/>
      <c r="F17" s="10"/>
      <c r="G17" s="1"/>
      <c r="H17" s="2"/>
    </row>
    <row r="18" spans="1:8" x14ac:dyDescent="0.3">
      <c r="A18" s="85"/>
      <c r="B18" s="7"/>
      <c r="C18" s="7"/>
      <c r="D18" s="8"/>
      <c r="E18" s="9"/>
      <c r="F18" s="10"/>
      <c r="G18" s="1"/>
      <c r="H18" s="2"/>
    </row>
    <row r="19" spans="1:8" x14ac:dyDescent="0.3">
      <c r="A19" s="85"/>
      <c r="B19" s="7"/>
      <c r="C19" s="7"/>
      <c r="D19" s="8"/>
      <c r="E19" s="9"/>
      <c r="F19" s="10"/>
      <c r="G19" s="1"/>
      <c r="H19" s="2"/>
    </row>
    <row r="20" spans="1:8" x14ac:dyDescent="0.3">
      <c r="A20" s="85"/>
      <c r="B20" s="7"/>
      <c r="C20" s="7"/>
      <c r="D20" s="8"/>
      <c r="E20" s="9"/>
      <c r="F20" s="10"/>
      <c r="G20" s="1"/>
      <c r="H20" s="2"/>
    </row>
    <row r="21" spans="1:8" x14ac:dyDescent="0.3">
      <c r="A21" s="85"/>
      <c r="B21" s="7"/>
      <c r="C21" s="7"/>
      <c r="D21" s="8"/>
      <c r="E21" s="9"/>
      <c r="F21" s="10"/>
      <c r="G21" s="1"/>
      <c r="H21" s="2"/>
    </row>
    <row r="22" spans="1:8" x14ac:dyDescent="0.3">
      <c r="A22" s="85"/>
      <c r="B22" s="7"/>
      <c r="C22" s="7"/>
      <c r="D22" s="8"/>
      <c r="E22" s="9"/>
      <c r="F22" s="10"/>
      <c r="G22" s="1"/>
      <c r="H22" s="2"/>
    </row>
    <row r="23" spans="1:8" x14ac:dyDescent="0.3">
      <c r="A23" s="6"/>
      <c r="B23" s="7"/>
      <c r="C23" s="7"/>
      <c r="D23" s="8"/>
      <c r="E23" s="9"/>
      <c r="F23" s="10"/>
      <c r="G23" s="1"/>
      <c r="H23" s="2"/>
    </row>
    <row r="24" spans="1:8" x14ac:dyDescent="0.3">
      <c r="A24" s="6"/>
      <c r="B24" s="7"/>
      <c r="C24" s="7"/>
      <c r="D24" s="8"/>
      <c r="E24" s="9"/>
      <c r="F24" s="10"/>
      <c r="G24" s="1"/>
      <c r="H24" s="2"/>
    </row>
    <row r="25" spans="1:8" x14ac:dyDescent="0.3">
      <c r="A25" s="6"/>
      <c r="B25" s="7"/>
      <c r="C25" s="7"/>
      <c r="D25" s="8"/>
      <c r="E25" s="9"/>
      <c r="F25" s="10"/>
      <c r="G25" s="1"/>
      <c r="H25" s="2"/>
    </row>
    <row r="26" spans="1:8" x14ac:dyDescent="0.3">
      <c r="A26" s="6"/>
      <c r="B26" s="7"/>
      <c r="C26" s="7"/>
      <c r="D26" s="8"/>
      <c r="E26" s="9"/>
      <c r="F26" s="10"/>
      <c r="G26" s="1"/>
      <c r="H26" s="2">
        <f t="shared" si="1"/>
        <v>0</v>
      </c>
    </row>
    <row r="27" spans="1:8" x14ac:dyDescent="0.3">
      <c r="A27" s="6"/>
      <c r="B27" s="7"/>
      <c r="C27" s="7"/>
      <c r="D27" s="8"/>
      <c r="E27" s="9"/>
      <c r="F27" s="10"/>
      <c r="G27" s="1"/>
      <c r="H27" s="2">
        <f t="shared" si="1"/>
        <v>0</v>
      </c>
    </row>
    <row r="28" spans="1:8" x14ac:dyDescent="0.3">
      <c r="A28" s="6"/>
      <c r="B28" s="7"/>
      <c r="C28" s="7"/>
      <c r="D28" s="8"/>
      <c r="E28" s="9"/>
      <c r="F28" s="10"/>
      <c r="G28" s="1"/>
      <c r="H28" s="2">
        <f t="shared" si="1"/>
        <v>0</v>
      </c>
    </row>
    <row r="29" spans="1:8" x14ac:dyDescent="0.3">
      <c r="A29" s="6"/>
      <c r="B29" s="7"/>
      <c r="C29" s="7"/>
      <c r="D29" s="8"/>
      <c r="E29" s="9"/>
      <c r="F29" s="10"/>
      <c r="G29" s="1"/>
      <c r="H29" s="2">
        <f t="shared" si="1"/>
        <v>0</v>
      </c>
    </row>
    <row r="30" spans="1:8" x14ac:dyDescent="0.3">
      <c r="A30" s="6"/>
      <c r="B30" s="7"/>
      <c r="C30" s="7"/>
      <c r="D30" s="8"/>
      <c r="E30" s="9"/>
      <c r="F30" s="10"/>
      <c r="G30" s="1"/>
      <c r="H30" s="2">
        <f t="shared" si="1"/>
        <v>0</v>
      </c>
    </row>
    <row r="31" spans="1:8" x14ac:dyDescent="0.3">
      <c r="A31" s="6"/>
      <c r="B31" s="7"/>
      <c r="C31" s="7"/>
      <c r="D31" s="8"/>
      <c r="E31" s="9"/>
      <c r="F31" s="10"/>
      <c r="G31" s="1"/>
      <c r="H31" s="2">
        <f t="shared" si="1"/>
        <v>0</v>
      </c>
    </row>
    <row r="32" spans="1:8" x14ac:dyDescent="0.3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3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3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3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3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3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3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3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3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3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3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3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3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I34" sqref="I34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58" t="s">
        <v>21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2" x14ac:dyDescent="0.25">
      <c r="A3" s="24" t="s">
        <v>22</v>
      </c>
      <c r="B3" s="25"/>
      <c r="C3" s="94" t="str">
        <f>'PS 54-02-12'!B2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96">
        <f>'PS 54-02-12'!G7</f>
        <v>43579</v>
      </c>
    </row>
    <row r="5" spans="1:12" x14ac:dyDescent="0.25">
      <c r="A5" s="24" t="s">
        <v>26</v>
      </c>
      <c r="B5" s="25"/>
      <c r="C5" s="25" t="str">
        <f>'PS 54-02-12'!C3:D3</f>
        <v>ŽST Hrádek nad Nisou, úprava stávající kabelizace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95" t="str">
        <f>'PS 54-02-12'!E3</f>
        <v>PS 54-02-12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59" t="s">
        <v>31</v>
      </c>
      <c r="D7" s="159" t="s">
        <v>32</v>
      </c>
      <c r="E7" s="161" t="s">
        <v>33</v>
      </c>
      <c r="F7" s="163" t="s">
        <v>34</v>
      </c>
      <c r="G7" s="159" t="s">
        <v>35</v>
      </c>
      <c r="H7" s="161" t="s">
        <v>33</v>
      </c>
      <c r="I7" s="165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60"/>
      <c r="D8" s="160"/>
      <c r="E8" s="162"/>
      <c r="F8" s="160"/>
      <c r="G8" s="160"/>
      <c r="H8" s="164"/>
      <c r="I8" s="166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153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v>0.5</v>
      </c>
      <c r="J9" s="49">
        <v>950</v>
      </c>
      <c r="K9" s="50">
        <f>J9*I9</f>
        <v>475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154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v>0.05</v>
      </c>
      <c r="J10" s="49">
        <v>260</v>
      </c>
      <c r="K10" s="50">
        <f t="shared" ref="K10:K70" si="0">J10*I10</f>
        <v>13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v>0.05</v>
      </c>
      <c r="J11" s="49">
        <v>370</v>
      </c>
      <c r="K11" s="50">
        <f t="shared" si="0"/>
        <v>18.5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155</v>
      </c>
      <c r="E12" s="44" t="s">
        <v>44</v>
      </c>
      <c r="F12" s="46">
        <v>0</v>
      </c>
      <c r="G12" s="47">
        <v>1.5</v>
      </c>
      <c r="H12" s="44" t="s">
        <v>45</v>
      </c>
      <c r="I12" s="48">
        <v>0.05</v>
      </c>
      <c r="J12" s="49">
        <v>100</v>
      </c>
      <c r="K12" s="50">
        <f>J12*I12</f>
        <v>5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v>0.05</v>
      </c>
      <c r="J13" s="49">
        <v>950</v>
      </c>
      <c r="K13" s="50">
        <f t="shared" si="0"/>
        <v>47.5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v>0.05</v>
      </c>
      <c r="J14" s="49">
        <v>1015</v>
      </c>
      <c r="K14" s="50">
        <f t="shared" si="0"/>
        <v>50.75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v>0.05</v>
      </c>
      <c r="J15" s="49">
        <v>890</v>
      </c>
      <c r="K15" s="50">
        <f t="shared" si="0"/>
        <v>44.5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v>0.05</v>
      </c>
      <c r="J16" s="49">
        <v>1250</v>
      </c>
      <c r="K16" s="50">
        <f t="shared" si="0"/>
        <v>62.5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ref="I17:I68" si="1">G17*F17</f>
        <v>0</v>
      </c>
      <c r="J17" s="49">
        <v>1250</v>
      </c>
      <c r="K17" s="50">
        <f t="shared" si="0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1"/>
        <v>0</v>
      </c>
      <c r="J18" s="49">
        <v>1250</v>
      </c>
      <c r="K18" s="50">
        <f t="shared" si="0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1"/>
        <v>0</v>
      </c>
      <c r="J19" s="49">
        <v>7900</v>
      </c>
      <c r="K19" s="50">
        <f t="shared" si="0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1"/>
        <v>0</v>
      </c>
      <c r="J20" s="49">
        <v>0</v>
      </c>
      <c r="K20" s="50">
        <f t="shared" si="0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1"/>
        <v>0</v>
      </c>
      <c r="J21" s="49">
        <v>270</v>
      </c>
      <c r="K21" s="50">
        <f t="shared" si="0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1"/>
        <v>0</v>
      </c>
      <c r="J22" s="49">
        <v>270</v>
      </c>
      <c r="K22" s="50">
        <f t="shared" si="0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1"/>
        <v>0</v>
      </c>
      <c r="J23" s="49">
        <v>7900</v>
      </c>
      <c r="K23" s="50">
        <f t="shared" si="0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1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1"/>
        <v>0</v>
      </c>
      <c r="J25" s="49">
        <v>0</v>
      </c>
      <c r="K25" s="50">
        <f t="shared" si="0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1"/>
        <v>0</v>
      </c>
      <c r="J26" s="49">
        <v>0</v>
      </c>
      <c r="K26" s="50">
        <f t="shared" si="0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1"/>
        <v>0</v>
      </c>
      <c r="J27" s="49">
        <v>55000</v>
      </c>
      <c r="K27" s="50">
        <f t="shared" si="0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1"/>
        <v>0</v>
      </c>
      <c r="J28" s="49">
        <v>8000</v>
      </c>
      <c r="K28" s="50">
        <f t="shared" si="0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1"/>
        <v>0</v>
      </c>
      <c r="J29" s="49">
        <v>0</v>
      </c>
      <c r="K29" s="50">
        <f t="shared" si="0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156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1"/>
        <v>0</v>
      </c>
      <c r="J30" s="49">
        <v>0</v>
      </c>
      <c r="K30" s="50">
        <f t="shared" si="0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1"/>
        <v>0</v>
      </c>
      <c r="J31" s="49">
        <v>0</v>
      </c>
      <c r="K31" s="50">
        <f t="shared" si="0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1"/>
        <v>0</v>
      </c>
      <c r="J32" s="49">
        <v>0</v>
      </c>
      <c r="K32" s="50">
        <f t="shared" si="0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v>0.3</v>
      </c>
      <c r="J33" s="49">
        <v>0</v>
      </c>
      <c r="K33" s="50">
        <f t="shared" si="0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157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1"/>
        <v>0</v>
      </c>
      <c r="J34" s="49">
        <v>8000</v>
      </c>
      <c r="K34" s="50">
        <f t="shared" si="0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1"/>
        <v>0</v>
      </c>
      <c r="J35" s="49">
        <v>8000</v>
      </c>
      <c r="K35" s="50">
        <f t="shared" si="0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1"/>
        <v>0</v>
      </c>
      <c r="J36" s="49">
        <v>8000</v>
      </c>
      <c r="K36" s="50">
        <f t="shared" si="0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1"/>
        <v>0</v>
      </c>
      <c r="J37" s="49">
        <v>8000</v>
      </c>
      <c r="K37" s="50">
        <f t="shared" si="0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1"/>
        <v>0</v>
      </c>
      <c r="J38" s="49">
        <v>1250</v>
      </c>
      <c r="K38" s="50">
        <f t="shared" si="0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1"/>
        <v>0</v>
      </c>
      <c r="J39" s="49">
        <v>1250</v>
      </c>
      <c r="K39" s="50">
        <f t="shared" si="0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1"/>
        <v>0</v>
      </c>
      <c r="J40" s="49">
        <v>1250</v>
      </c>
      <c r="K40" s="50">
        <f t="shared" si="0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158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1"/>
        <v>0</v>
      </c>
      <c r="J41" s="61">
        <v>1250</v>
      </c>
      <c r="K41" s="50">
        <f t="shared" si="0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1"/>
        <v>0</v>
      </c>
      <c r="J42" s="61">
        <v>1250</v>
      </c>
      <c r="K42" s="50">
        <f t="shared" si="0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1"/>
        <v>0</v>
      </c>
      <c r="J43" s="61">
        <v>1250</v>
      </c>
      <c r="K43" s="50">
        <f t="shared" si="0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1"/>
        <v>0</v>
      </c>
      <c r="J44" s="61">
        <v>0</v>
      </c>
      <c r="K44" s="50">
        <f t="shared" si="0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1"/>
        <v>0</v>
      </c>
      <c r="J45" s="61">
        <v>7900</v>
      </c>
      <c r="K45" s="50">
        <f t="shared" si="0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1"/>
        <v>0</v>
      </c>
      <c r="J46" s="61">
        <v>8000</v>
      </c>
      <c r="K46" s="50">
        <f t="shared" si="0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1"/>
        <v>0</v>
      </c>
      <c r="J47" s="61">
        <v>0</v>
      </c>
      <c r="K47" s="50">
        <f t="shared" si="0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1"/>
        <v>0</v>
      </c>
      <c r="J48" s="61">
        <v>0</v>
      </c>
      <c r="K48" s="50">
        <f t="shared" si="0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1"/>
        <v>0</v>
      </c>
      <c r="J49" s="61">
        <v>7900</v>
      </c>
      <c r="K49" s="50">
        <f t="shared" si="0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1"/>
        <v>0</v>
      </c>
      <c r="J50" s="61">
        <v>1015</v>
      </c>
      <c r="K50" s="50">
        <f t="shared" si="0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1"/>
        <v>0</v>
      </c>
      <c r="J51" s="49">
        <v>165</v>
      </c>
      <c r="K51" s="50">
        <f t="shared" si="0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1"/>
        <v>0</v>
      </c>
      <c r="J52" s="61">
        <v>165</v>
      </c>
      <c r="K52" s="50">
        <f t="shared" si="0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7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1"/>
        <v>0</v>
      </c>
      <c r="J53" s="61">
        <v>2630</v>
      </c>
      <c r="K53" s="50">
        <f t="shared" si="0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7" t="s">
        <v>159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160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1"/>
        <v>0</v>
      </c>
      <c r="J56" s="61">
        <v>8000</v>
      </c>
      <c r="K56" s="50">
        <f t="shared" si="0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1"/>
        <v>0</v>
      </c>
      <c r="J57" s="61">
        <v>0</v>
      </c>
      <c r="K57" s="50">
        <f t="shared" si="0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1"/>
        <v>0</v>
      </c>
      <c r="J58" s="61">
        <v>8000</v>
      </c>
      <c r="K58" s="50">
        <f t="shared" si="0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1"/>
        <v>0</v>
      </c>
      <c r="J59" s="61">
        <v>0</v>
      </c>
      <c r="K59" s="50">
        <f t="shared" si="0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1"/>
        <v>0</v>
      </c>
      <c r="J60" s="61">
        <v>8000</v>
      </c>
      <c r="K60" s="50">
        <f t="shared" si="0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1"/>
        <v>0</v>
      </c>
      <c r="J61" s="61">
        <v>0</v>
      </c>
      <c r="K61" s="50">
        <f t="shared" si="0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1"/>
        <v>0</v>
      </c>
      <c r="J62" s="61">
        <v>0</v>
      </c>
      <c r="K62" s="50">
        <f t="shared" si="0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1"/>
        <v>0</v>
      </c>
      <c r="J63" s="61">
        <v>0</v>
      </c>
      <c r="K63" s="50">
        <f t="shared" si="0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1"/>
        <v>0</v>
      </c>
      <c r="J64" s="61">
        <v>0</v>
      </c>
      <c r="K64" s="50">
        <f t="shared" si="0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1"/>
        <v>0</v>
      </c>
      <c r="J65" s="61">
        <v>55000</v>
      </c>
      <c r="K65" s="50">
        <f t="shared" si="0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1"/>
        <v>0</v>
      </c>
      <c r="J66" s="61">
        <v>8000</v>
      </c>
      <c r="K66" s="50">
        <f t="shared" si="0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1"/>
        <v>0</v>
      </c>
      <c r="J67" s="49">
        <v>1600</v>
      </c>
      <c r="K67" s="50">
        <f t="shared" si="0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1"/>
        <v>0</v>
      </c>
      <c r="J68" s="61">
        <v>7900</v>
      </c>
      <c r="K68" s="50">
        <f t="shared" si="0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0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0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161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162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163</v>
      </c>
      <c r="E73" s="54" t="s">
        <v>45</v>
      </c>
      <c r="F73" s="62">
        <v>0</v>
      </c>
      <c r="G73" s="47">
        <v>1</v>
      </c>
      <c r="H73" s="54" t="s">
        <v>45</v>
      </c>
      <c r="I73" s="99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8"/>
      <c r="K74" s="74">
        <f>SUM(K9:K73)</f>
        <v>716.75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54-02-12</vt:lpstr>
      <vt:lpstr>FORMULÁŘ 8 - rekap poplatků</vt:lpstr>
      <vt:lpstr>'FORMULÁŘ 8 - rekap poplatků'!Oblast_tisku</vt:lpstr>
      <vt:lpstr>'PS 54-02-12'!Oblast_tisku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